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435"/>
  </bookViews>
  <sheets>
    <sheet name="Лист1" sheetId="1" r:id="rId1"/>
  </sheets>
  <calcPr calcId="124519" calcMode="manual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9" i="1"/>
  <c r="D94"/>
  <c r="D89"/>
  <c r="D85" s="1"/>
  <c r="D70"/>
  <c r="D68" s="1"/>
  <c r="D53"/>
  <c r="D48"/>
  <c r="D43"/>
  <c r="D40" s="1"/>
  <c r="D35"/>
  <c r="D31"/>
  <c r="D29"/>
  <c r="D27"/>
  <c r="D23"/>
  <c r="D21"/>
  <c r="D18"/>
  <c r="D14"/>
  <c r="D12"/>
  <c r="D10"/>
  <c r="D46" l="1"/>
  <c r="D9"/>
  <c r="C43"/>
  <c r="C29"/>
  <c r="C23"/>
  <c r="C14"/>
  <c r="C89"/>
  <c r="C85" s="1"/>
  <c r="D38" l="1"/>
  <c r="D98" s="1"/>
  <c r="C53"/>
  <c r="C70" l="1"/>
  <c r="C68" s="1"/>
  <c r="C40"/>
  <c r="C35"/>
  <c r="C48" l="1"/>
  <c r="C46" l="1"/>
  <c r="C39" s="1"/>
  <c r="C38" s="1"/>
  <c r="C18" l="1"/>
  <c r="C21"/>
  <c r="C31" l="1"/>
  <c r="C27"/>
  <c r="C12"/>
  <c r="C10"/>
  <c r="C9" l="1"/>
  <c r="C98" s="1"/>
  <c r="C100" s="1"/>
</calcChain>
</file>

<file path=xl/sharedStrings.xml><?xml version="1.0" encoding="utf-8"?>
<sst xmlns="http://schemas.openxmlformats.org/spreadsheetml/2006/main" count="193" uniqueCount="191">
  <si>
    <t xml:space="preserve"> ДОХОДЫ</t>
  </si>
  <si>
    <t xml:space="preserve">                         тыс.руб.</t>
  </si>
  <si>
    <t>Код дохода</t>
  </si>
  <si>
    <t>Наименование бюджетной классификации</t>
  </si>
  <si>
    <t xml:space="preserve">1 00 00000 00 0000 000  </t>
  </si>
  <si>
    <t xml:space="preserve"> 1 01 00000 00 0000 000</t>
  </si>
  <si>
    <t>НАЛОГИ НА ПРИБЫЛЬ, ДОХОДЫ</t>
  </si>
  <si>
    <t>1 01 02000 01 0000 110</t>
  </si>
  <si>
    <t>Налог на доходы физических лиц</t>
  </si>
  <si>
    <t>1 03 00000 00 0000 000</t>
  </si>
  <si>
    <t>Налоги на товары (работы, услуги), реализуемые на территории Российской Федерации</t>
  </si>
  <si>
    <t>1 03 02000 01 0000 110</t>
  </si>
  <si>
    <t>Акцизы по подакцизным товарам (продукции), производимым на территории Российской Федерации</t>
  </si>
  <si>
    <t>1 05 00000 00 0000 000</t>
  </si>
  <si>
    <t>Налоги на совокупный доход</t>
  </si>
  <si>
    <t>1 05 01000 00 0000 110</t>
  </si>
  <si>
    <t>Налог,взимаемый в связи с применением упрощенной системы налогооблажения</t>
  </si>
  <si>
    <t>1 05 04000 02 0000 110</t>
  </si>
  <si>
    <t>Налог,взимаемый в связи  с применением патентной системы налогооблажения</t>
  </si>
  <si>
    <t xml:space="preserve">1 08 00000 00 0000 000   </t>
  </si>
  <si>
    <t>Государственная пошлина</t>
  </si>
  <si>
    <t xml:space="preserve">1 08 03000 01 0000 110 </t>
  </si>
  <si>
    <t>Государственная пошлина по делам, рассматриваемым в судах общей юрисдикции, мировыми судьями</t>
  </si>
  <si>
    <t xml:space="preserve"> 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</si>
  <si>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</si>
  <si>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</si>
  <si>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</si>
  <si>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1 12 00000 00 0000 000</t>
  </si>
  <si>
    <t>Платежи при пользовании природными ресурсами</t>
  </si>
  <si>
    <t>1 12 01000 01 0000 120</t>
  </si>
  <si>
    <t>Плата за негативное воздействие на окружающую среду</t>
  </si>
  <si>
    <t xml:space="preserve"> 1 14 00000 00 0000 000</t>
  </si>
  <si>
    <t>Доходы от продажи материальных и нематериальных активов</t>
  </si>
  <si>
    <t xml:space="preserve"> 1 14 06000 00 0000 430</t>
  </si>
  <si>
    <t>Доходы от продажи земельных участков, находящихся в государственной и муниципальной собственности</t>
  </si>
  <si>
    <t xml:space="preserve"> 1 16 00000 00 0000 000</t>
  </si>
  <si>
    <t>Штрафы, санкции, возмещение ущерба</t>
  </si>
  <si>
    <t>1 17 00000 00 0000 000</t>
  </si>
  <si>
    <t>Прочие неналоговые доходы</t>
  </si>
  <si>
    <t>1 17 05000 00 0000 180</t>
  </si>
  <si>
    <t>2 00 00000 00 0000 000</t>
  </si>
  <si>
    <t xml:space="preserve">БЕЗВОЗМЕЗДНЫЕ ПОСТУПЛЕНИЯ </t>
  </si>
  <si>
    <t>2 02 10000 00 0000 150</t>
  </si>
  <si>
    <t>Дотации бюджетам бюджетной системы Российской Федерации</t>
  </si>
  <si>
    <t>2 02 15001 14 0000 150</t>
  </si>
  <si>
    <t>Дотации бюджетам муниципальных округов на выравнивание бюджетной обеспеченности из бюджета субъекта Российской Федерации</t>
  </si>
  <si>
    <t>2 02 15002 14 0000 150</t>
  </si>
  <si>
    <t>Дотации бюджетам муниципальных округов на поддержку мер по обеспечению сбалансированности бюджетов</t>
  </si>
  <si>
    <t>Прочие дотации бюджетам муниципальных округов</t>
  </si>
  <si>
    <t>2 02 20000 00 0000 150</t>
  </si>
  <si>
    <t>Субсидии бюджетам бюджетной системы Российской Федерации (межбюджетные субсидии)</t>
  </si>
  <si>
    <t>2 02 20077 14 0000 150</t>
  </si>
  <si>
    <t>Субсидии бюджетам муниципальных округов на софинансирование капитальных вложений в объекты муниципальной собственности</t>
  </si>
  <si>
    <t>2 02 25299 14 0000 150</t>
  </si>
  <si>
    <t>Субсидии бюджетам муниципальных округов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</si>
  <si>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2 02 25304 14 0000 150</t>
  </si>
  <si>
    <t>Субсидии бюджетам муниципальных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</si>
  <si>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2 02 29999 14 0000 150</t>
  </si>
  <si>
    <t>Прочие субсидии бюджетам муниципальных округов</t>
  </si>
  <si>
    <t>2 02 30000 00 0000 150</t>
  </si>
  <si>
    <t>Субвенции бюджетам бюджетной системы Российской Федерации</t>
  </si>
  <si>
    <t>2 02 30021 14 0000 150</t>
  </si>
  <si>
    <t>Субвенции бюджетам муниципальных округов на ежемесячное денежное вознаграждение за классное руководство</t>
  </si>
  <si>
    <t>2 02 30024 14 0000 150</t>
  </si>
  <si>
    <t xml:space="preserve">    Субвенции бюджетам муниципальных округов на выполнение передаваемых полномочий субъектов Российской Федерации, из них:</t>
  </si>
  <si>
    <t>2 02 30029 14 0000 150</t>
  </si>
  <si>
    <t>Субвенции бюджетам муниципальных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</si>
  <si>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2 02 35082 14 0000 150</t>
  </si>
  <si>
    <t>2 02 35118 14 0000 150</t>
  </si>
  <si>
    <t>Субвенции бюджетам муниципальных округов на осуществление первичного воинского учета органами местного самоуправления поселений, муниципальных и городских округов</t>
  </si>
  <si>
    <t>2 02 35120 14 0000 150</t>
  </si>
  <si>
    <t>Субвенции бюджетам муниципальных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</si>
  <si>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2 02 40000 00 0000 150</t>
  </si>
  <si>
    <t>Иные межбюджетные трансферты</t>
  </si>
  <si>
    <t xml:space="preserve">2 02 45303 14 0000 150 </t>
  </si>
  <si>
    <t>Межбюджетные трансферты, передаваемые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</si>
  <si>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2 02 49999 14 0000 150</t>
  </si>
  <si>
    <t>Прочие межбюджетные трансферты, передаваемые бюджетам муниципальных округов</t>
  </si>
  <si>
    <t xml:space="preserve"> </t>
  </si>
  <si>
    <t>ВСЕГО  ДОХОДОВ</t>
  </si>
  <si>
    <t>проверка</t>
  </si>
  <si>
    <t>разница</t>
  </si>
  <si>
    <t>Налог на имущество физических лиц</t>
  </si>
  <si>
    <t>1 06 06000 00 0000 110</t>
  </si>
  <si>
    <t>Земельный налог</t>
  </si>
  <si>
    <t>1 06 01000 00 0000 110</t>
  </si>
  <si>
    <t>Субсидии на реализацию мероприятий в рамках основного мероприятия «Разработка комплекса мер социальной поддержки граждан, участвующих в составе добровольных народных дружин в защите Государственной границы»</t>
  </si>
  <si>
    <t>Субсидии на реализацию мероприятий в рамказ основного мероприятия "Развитие и совершенствование института добровольных народных дружин"</t>
  </si>
  <si>
    <t>Субсидии на ликвидацию очагов сорного растения борщевик Сосновского</t>
  </si>
  <si>
    <t>Субсидии на реализацию мероприятий в рамках основного мероприятия «Обеспечение мер, направленных на привлечение жителей области к регулярным занятиям физической культурой и спортом»</t>
  </si>
  <si>
    <t>2 02 29999 14 9087 150</t>
  </si>
  <si>
    <t>2 02 29999 14 9096 150</t>
  </si>
  <si>
    <t>2 02 29999 14 9144 150</t>
  </si>
  <si>
    <t>2 02 29999 14 9198 150</t>
  </si>
  <si>
    <t>2 02 20216 14 0000 150</t>
  </si>
  <si>
    <t>2 02 29999 14 9106 150</t>
  </si>
  <si>
    <t>2 02 29999 14 9156 150</t>
  </si>
  <si>
    <t>Субсидии на осуществление мероприятий по организации питания в муниципальных общеобразовательных учреждениях</t>
  </si>
  <si>
    <t>Субсидии местным бюджетам на установку знаков туристской навигации</t>
  </si>
  <si>
    <t>2 02 20077 14 9294 150</t>
  </si>
  <si>
    <t>2 02 25555 14 0000 150</t>
  </si>
  <si>
    <t>2 02 29999 14 9149 150</t>
  </si>
  <si>
    <t>2 02 29999 14 9296 150</t>
  </si>
  <si>
    <t>Межбюджетные трансферты, передаваемые бюджетам муниципальных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</si>
  <si>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Иные межбюджетные трансферты на воспитание и обучение детей-инвалидов в муниципальных дошкольных образовательных учреждениях </t>
  </si>
  <si>
    <t>2 02 49999 14 9271 150</t>
  </si>
  <si>
    <t>Субвенции на выполнение государственных полномочий по образованию и обеспечению деятельности комиссий по делам несовершеннолетних и защите их прав</t>
  </si>
  <si>
    <t>Субвенции на исполнение государственных полномочий по созданию административных комиссий и определению перечня должностных лиц, уполномоченных составлять протоколы об административных правонарушениях</t>
  </si>
  <si>
    <t>Субвенции местным бюджетам на обеспечение государственных гарантий реализации прав на получение общедоступного и бесплатного дошкольного образования в дошкольных образовательных организациях, общедоступного и бесплатного дошкольного, начального общего, основного общего, среднего общего образования, дополнительного образования детей в общеобразовательных организациях области</t>
  </si>
  <si>
    <t>Субвенции на выполнение государственных полномочий по назначению и выплате доплат к трудовым пенсиям лицам, замещавшим должности в органах государственной власти и управления районов Псковской области и городов Пскова, и Великие Луки, должности в органах местного самоуправления до 13 марта 1997 года»</t>
  </si>
  <si>
    <t>Субвенции на компенсацию расходов по оплате коммунальных услуг работникам, проживающим и работающим в сельских населенных пунктах, рабочих поселках (поселках городского типа)</t>
  </si>
  <si>
    <t>Субвенции на предоставление педагогическим работникам муниципальных образовательных организаций отдельных мер социальной поддержки, предусмотренных Законом Псковской области "Об образовании в Псковской области"</t>
  </si>
  <si>
    <t>Субвенции на осуществление органами местного самоуправления отдельных государственных полномочий по организации мероприятий при осуществлении деятельности по обращению с животными без владельцев на территории Псковской области</t>
  </si>
  <si>
    <t>Субвенции, предоставляемые местным бюджетам из областного бюджета для осуществления органами местного самоуправления отдельных государственных полномочий в сфере увековечения памяти погибших при защите Отечества</t>
  </si>
  <si>
    <t>Субвенции на осуществление государственных полномочий по выплате педагогическим работникам компенсации за работу по подготовке и проведению государственной итоговой аттестации по образовательным программам основного общего и среднего общего образования</t>
  </si>
  <si>
    <t>2 02 19999 14 0000 150</t>
  </si>
  <si>
    <t>2 02 30024 14 9111 150</t>
  </si>
  <si>
    <t>2 02 30024 14 9113 150</t>
  </si>
  <si>
    <t>2 02 30024 14 9115 150</t>
  </si>
  <si>
    <t>2 02 30024 14 9118 150</t>
  </si>
  <si>
    <t>2 02 30024 14 9288 150</t>
  </si>
  <si>
    <t>Субсидии бюджетам муниципальных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</si>
  <si>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Субсидии бюджетам муниципальных округов на реализацию программ формирования современной городской среды</t>
  </si>
  <si>
    <t>Субсидии на проведение ремонта (реконструкции) и благоустройство воинских захоронений, памятников и памятных знаков, увековечивающих память погибших при защите Отечества, на территории муниципального округа</t>
  </si>
  <si>
    <t>2 02 30024 14 9152 150</t>
  </si>
  <si>
    <t>2 02 30024 14 9161 150</t>
  </si>
  <si>
    <t>2 02 30024 14 9209 150</t>
  </si>
  <si>
    <t>2 02 30024 14 9280 150</t>
  </si>
  <si>
    <t>Налоги на имущество</t>
  </si>
  <si>
    <t xml:space="preserve">2 02 45179 14 0000 150 </t>
  </si>
  <si>
    <t xml:space="preserve">  Приложение 1</t>
  </si>
  <si>
    <t>к решению Собрания депутатов Красногородского муниципального округа от            №</t>
  </si>
  <si>
    <t>Субсидии на софинансирование мероприятий по разработке  проектно-сметной документации на рекультивацию объекта размещения отходов, не включенных в Государственный реестр объектов размещения отходов</t>
  </si>
  <si>
    <t>Субсидии на создание условий для осуществления присмотра и ухода за осваивающими образовательные программы дошкольного образования в организациях, осуществляющих образовательную деятельность, детьми-инвалидами, детьми-сиротами и детьми, оставшимися без попечения родителей, детьми с туберкулезной интоксикацией, детьми граждан Российской Федерации, призванных на военную службу по мобилизации, детьми военнослужащих и (или) сотрудников, принимающих участие в специальной военной операции, а также детьми граждан Российской Федерации, призванных на военную службу по мобилизации, детьми военнослужащих и (или) сотрудников, погибших (умерших) в ходе специальной военной операции</t>
  </si>
  <si>
    <t>Субсидии местным бюджетам на реализацию инициативных проектов</t>
  </si>
  <si>
    <t>2 02 29999 14 9251 150</t>
  </si>
  <si>
    <t>1 17 15000 00 0000 150</t>
  </si>
  <si>
    <t>Инициативные платежи</t>
  </si>
  <si>
    <t>2 02 00000 00 0000 000</t>
  </si>
  <si>
    <t xml:space="preserve">Безвозмездные поступления от других бюджетов бюджетной системы Российской Федерации </t>
  </si>
  <si>
    <t>2 02 29999 14 9297 150</t>
  </si>
  <si>
    <t>Субсидии муниципальным образованиям на приобретение дорожной техники</t>
  </si>
  <si>
    <t>2 02 29999 14 9306 150</t>
  </si>
  <si>
    <t>Субсидии на строительство, реконструкцию, капитальный ремонт и техническое переворужение объектов коммунальной инфраструктуры</t>
  </si>
  <si>
    <t>2 02 49999 14 9275 150</t>
  </si>
  <si>
    <t xml:space="preserve">Иные межбюджетные трансферты на реализацию мероприятий в рамках комплекса процессных мероприятий "Активная политика занятости населения и социальная поддержка безработных граждан" </t>
  </si>
  <si>
    <t>2 02 29999 14 9192 150</t>
  </si>
  <si>
    <t>Субсидии на развитие территориального общественного самоуправления и поддержку проектов  местных инициатив</t>
  </si>
  <si>
    <t>2 02 29999 14 9310 150</t>
  </si>
  <si>
    <t>Субсидии из областного бюджета местным бюджетам муниципальных образований Псковской области на софинансирование капитального ремонта и изготовление проектно-сметной документации на капитальный ремонт объектов муниципальной собственности</t>
  </si>
  <si>
    <t>2 02 29999 14 9262 150</t>
  </si>
  <si>
    <t>Субсидии местным бюджетам из областного бюджета на повышение эффективности деятельности территориальных общественных самоуправлений в Псковской области</t>
  </si>
  <si>
    <t>2 02 49999 14 9253 150</t>
  </si>
  <si>
    <t>Иные межбюджетные трансферты из областного бюджета местным бюджетам муниципальных районов, муниципальных округов и городских округов на поощрение муниципальных управленческих команд за достижение показателей деятельности исполнительных органов Псковской области</t>
  </si>
  <si>
    <t>2 02 49999 14 9304 150</t>
  </si>
  <si>
    <t xml:space="preserve">Иные межбюджетные трансферты местным бюджетам из областного бюджета на создание условий для осуществления организации бесплатной перевозки обучающихся в муниципальных образовательных организациях, реализующих основные образовательные программы, между поселениями до образовательной организации и обратно </t>
  </si>
  <si>
    <t>1 06 00000 00 0000 000</t>
  </si>
  <si>
    <t>Налоговые и неналоговые доходы</t>
  </si>
  <si>
    <t>Субвенции бюджетам муниципальных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</si>
  <si>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2 02 45050 14 0000 150 </t>
  </si>
  <si>
    <t>Межбюджетные трансферты, передаваемые бюджетам муниципальных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</si>
  <si>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1 05 02000 00 0000 110</t>
  </si>
  <si>
    <t>Единый налог на вмененный доход для отдельных видов деятельности</t>
  </si>
  <si>
    <t>1 11 01000 00 0000 120</t>
  </si>
  <si>
    <t>1 11 07000 00 0000 120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</si>
  <si>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</t>
  </si>
  <si>
    <t xml:space="preserve">  Платежи от государственных и муниципальных унитарных предприятий</t>
  </si>
  <si>
    <t>1 13 00000 00 0000 000</t>
  </si>
  <si>
    <t>1 13 02000 01 0000 120</t>
  </si>
  <si>
    <t>Доходы от компенсации затрат государства</t>
  </si>
  <si>
    <t xml:space="preserve">Доходы от оказания платных услуг и компенсации затрат государства </t>
  </si>
  <si>
    <t xml:space="preserve"> 1 14 02000 00 0000 000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</si>
  <si>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</si>
  <si>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2 02 35082 14 9119 150</t>
  </si>
  <si>
    <t xml:space="preserve">Субвенции бюджетам муниципальных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</t>
  </si>
  <si>
    <t>2 02 19999 14 9031 150</t>
  </si>
  <si>
    <t>2 02 19999 14 9159 150</t>
  </si>
  <si>
    <t>Дотации на материальное стимулирование муниципальных образований области, обеспечивших наилучшие показатели по сводной оценке платежеспособности и качества управления финансами</t>
  </si>
  <si>
    <t>Дотации за достижение наилучших значений показателей по итогам областного конкурса "Лучшая территория Псковской области"</t>
  </si>
  <si>
    <t>2024 год   план</t>
  </si>
  <si>
    <t>2 19 25555 14 0000 150</t>
  </si>
  <si>
    <t>2 19 25372 14 0000 150</t>
  </si>
  <si>
    <t>2 19 60010 14 0000 150</t>
  </si>
  <si>
    <t>Возврат остатков субсидий на развитие транспортной инфраструктуры на сельских территориях из бюджетов муниципальных округов</t>
  </si>
  <si>
    <t>Возврат остатков субсидий на реализацию программ формирования современной городской среды из бюджетов муниципальных округов</t>
  </si>
  <si>
    <t>Возврат прочих остаткой субсидий, субвенций и иных межбюджетных трансфертов, имеющих целевое назначение, прошлых лет из бюджетов муниципальных округов</t>
  </si>
  <si>
    <t xml:space="preserve"> "Об утверждении отчета об исполнении бюджета Красногородского муниципального округа </t>
  </si>
  <si>
    <t xml:space="preserve">за 2024 год </t>
  </si>
  <si>
    <t xml:space="preserve">2024 год </t>
  </si>
  <si>
    <t>2 19 00000 00 0000 000</t>
  </si>
  <si>
    <t>ВОЗВРАТ ОСТАТКОВ СУБСИДИЙ, СУБВЕНЦИЙ И ИНЫХ МЕЖБЮДЖЕТНЫХ ТРАНСФЕРТОВ, ИМЕЮЩИХ ЦЕЛЕВОЕ НАЗНАЧЕНИЕ, ПРОШЛЫХ ЛЕТ</t>
  </si>
</sst>
</file>

<file path=xl/styles.xml><?xml version="1.0" encoding="utf-8"?>
<styleSheet xmlns="http://schemas.openxmlformats.org/spreadsheetml/2006/main">
  <numFmts count="1">
    <numFmt numFmtId="164" formatCode="0.0"/>
  </numFmts>
  <fonts count="39">
    <font>
      <sz val="11"/>
      <color theme="1"/>
      <name val="Calibri"/>
      <family val="2"/>
      <charset val="204"/>
      <scheme val="minor"/>
    </font>
    <font>
      <b/>
      <sz val="12"/>
      <name val="Arial Cyr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b/>
      <sz val="11"/>
      <name val="Arial Cyr"/>
      <family val="2"/>
      <charset val="204"/>
    </font>
    <font>
      <sz val="9"/>
      <name val="Arial Cyr"/>
      <family val="2"/>
      <charset val="204"/>
    </font>
    <font>
      <b/>
      <sz val="9"/>
      <name val="Arial Cyr"/>
      <charset val="204"/>
    </font>
    <font>
      <sz val="8"/>
      <name val="Arial Cyr"/>
      <family val="2"/>
      <charset val="204"/>
    </font>
    <font>
      <b/>
      <sz val="9"/>
      <name val="Arial Cyr"/>
      <family val="2"/>
      <charset val="204"/>
    </font>
    <font>
      <b/>
      <sz val="10"/>
      <name val="Arial Cyr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9"/>
      <name val="Arial Cyr"/>
      <charset val="204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sz val="10"/>
      <name val="Arial Cyr"/>
      <charset val="204"/>
    </font>
    <font>
      <b/>
      <sz val="11"/>
      <name val="Arial Cyr"/>
      <charset val="204"/>
    </font>
    <font>
      <sz val="9"/>
      <color rgb="FF22272F"/>
      <name val="Arial"/>
      <family val="2"/>
      <charset val="204"/>
    </font>
    <font>
      <b/>
      <sz val="10"/>
      <color indexed="8"/>
      <name val="Arial"/>
      <family val="2"/>
      <charset val="204"/>
    </font>
    <font>
      <sz val="9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name val="Arial Cyr"/>
      <charset val="204"/>
    </font>
    <font>
      <i/>
      <sz val="9"/>
      <name val="Arial Cyr"/>
      <charset val="204"/>
    </font>
    <font>
      <i/>
      <sz val="11"/>
      <color theme="1"/>
      <name val="Calibri"/>
      <family val="2"/>
      <charset val="204"/>
      <scheme val="minor"/>
    </font>
    <font>
      <b/>
      <sz val="9"/>
      <color rgb="FF22272F"/>
      <name val="Arial"/>
      <family val="2"/>
      <charset val="204"/>
    </font>
    <font>
      <b/>
      <sz val="9"/>
      <name val="Arial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i/>
      <sz val="10"/>
      <color theme="1"/>
      <name val="Calibri"/>
      <family val="2"/>
      <charset val="204"/>
      <scheme val="minor"/>
    </font>
    <font>
      <i/>
      <sz val="9"/>
      <name val="Arial Cyr"/>
      <family val="2"/>
      <charset val="204"/>
    </font>
    <font>
      <b/>
      <sz val="10"/>
      <color theme="1"/>
      <name val="Calibri"/>
      <family val="2"/>
      <charset val="204"/>
      <scheme val="minor"/>
    </font>
    <font>
      <b/>
      <sz val="9"/>
      <color theme="1"/>
      <name val="Arial"/>
      <family val="2"/>
      <charset val="204"/>
    </font>
    <font>
      <b/>
      <sz val="9"/>
      <color indexed="8"/>
      <name val="Arial"/>
      <family val="2"/>
      <charset val="204"/>
    </font>
    <font>
      <b/>
      <i/>
      <sz val="11"/>
      <color theme="1"/>
      <name val="Calibri"/>
      <family val="2"/>
      <charset val="204"/>
      <scheme val="minor"/>
    </font>
    <font>
      <sz val="8"/>
      <color rgb="FF000000"/>
      <name val="Arial Cyr"/>
    </font>
    <font>
      <sz val="9"/>
      <color rgb="FF000000"/>
      <name val="Arial Cyr"/>
    </font>
    <font>
      <b/>
      <sz val="10"/>
      <color rgb="FF000000"/>
      <name val="Arial Cyr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66FF3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6" fillId="0" borderId="14">
      <alignment horizontal="left" wrapText="1" indent="2"/>
    </xf>
  </cellStyleXfs>
  <cellXfs count="118">
    <xf numFmtId="0" fontId="0" fillId="0" borderId="0" xfId="0"/>
    <xf numFmtId="0" fontId="2" fillId="0" borderId="0" xfId="0" applyFont="1"/>
    <xf numFmtId="0" fontId="3" fillId="0" borderId="0" xfId="0" applyFont="1"/>
    <xf numFmtId="0" fontId="6" fillId="2" borderId="4" xfId="0" applyFont="1" applyFill="1" applyBorder="1"/>
    <xf numFmtId="0" fontId="5" fillId="2" borderId="4" xfId="0" applyFont="1" applyFill="1" applyBorder="1"/>
    <xf numFmtId="0" fontId="5" fillId="3" borderId="4" xfId="0" applyFont="1" applyFill="1" applyBorder="1"/>
    <xf numFmtId="0" fontId="9" fillId="2" borderId="4" xfId="0" applyFont="1" applyFill="1" applyBorder="1"/>
    <xf numFmtId="0" fontId="16" fillId="4" borderId="4" xfId="0" applyFont="1" applyFill="1" applyBorder="1"/>
    <xf numFmtId="0" fontId="16" fillId="5" borderId="4" xfId="0" applyFont="1" applyFill="1" applyBorder="1"/>
    <xf numFmtId="0" fontId="18" fillId="0" borderId="0" xfId="0" applyFont="1" applyAlignment="1">
      <alignment wrapText="1"/>
    </xf>
    <xf numFmtId="0" fontId="6" fillId="6" borderId="4" xfId="0" applyFont="1" applyFill="1" applyBorder="1"/>
    <xf numFmtId="0" fontId="13" fillId="0" borderId="4" xfId="0" applyFont="1" applyFill="1" applyBorder="1"/>
    <xf numFmtId="0" fontId="16" fillId="7" borderId="4" xfId="0" applyFont="1" applyFill="1" applyBorder="1"/>
    <xf numFmtId="0" fontId="6" fillId="9" borderId="6" xfId="0" applyFont="1" applyFill="1" applyBorder="1"/>
    <xf numFmtId="0" fontId="5" fillId="0" borderId="0" xfId="0" applyFont="1"/>
    <xf numFmtId="0" fontId="7" fillId="0" borderId="0" xfId="0" applyFont="1"/>
    <xf numFmtId="0" fontId="10" fillId="0" borderId="0" xfId="0" applyFont="1" applyFill="1" applyBorder="1" applyAlignment="1">
      <alignment horizontal="justify" vertical="top" wrapText="1"/>
    </xf>
    <xf numFmtId="0" fontId="1" fillId="2" borderId="6" xfId="0" applyFont="1" applyFill="1" applyBorder="1"/>
    <xf numFmtId="0" fontId="8" fillId="2" borderId="6" xfId="0" applyFont="1" applyFill="1" applyBorder="1" applyAlignment="1">
      <alignment wrapText="1"/>
    </xf>
    <xf numFmtId="0" fontId="9" fillId="2" borderId="6" xfId="0" applyFont="1" applyFill="1" applyBorder="1" applyAlignment="1">
      <alignment wrapText="1"/>
    </xf>
    <xf numFmtId="0" fontId="10" fillId="0" borderId="6" xfId="0" applyFont="1" applyBorder="1" applyAlignment="1">
      <alignment wrapText="1"/>
    </xf>
    <xf numFmtId="0" fontId="11" fillId="0" borderId="6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4" fillId="2" borderId="6" xfId="0" applyFont="1" applyFill="1" applyBorder="1"/>
    <xf numFmtId="0" fontId="13" fillId="2" borderId="6" xfId="0" applyFont="1" applyFill="1" applyBorder="1" applyAlignment="1">
      <alignment wrapText="1"/>
    </xf>
    <xf numFmtId="0" fontId="9" fillId="2" borderId="6" xfId="0" applyFont="1" applyFill="1" applyBorder="1"/>
    <xf numFmtId="0" fontId="5" fillId="2" borderId="6" xfId="0" applyFont="1" applyFill="1" applyBorder="1" applyAlignment="1">
      <alignment wrapText="1"/>
    </xf>
    <xf numFmtId="0" fontId="20" fillId="2" borderId="6" xfId="0" applyFont="1" applyFill="1" applyBorder="1" applyAlignment="1">
      <alignment wrapText="1"/>
    </xf>
    <xf numFmtId="0" fontId="14" fillId="0" borderId="6" xfId="0" applyFont="1" applyBorder="1" applyAlignment="1">
      <alignment wrapText="1"/>
    </xf>
    <xf numFmtId="0" fontId="17" fillId="4" borderId="6" xfId="0" applyFont="1" applyFill="1" applyBorder="1" applyAlignment="1">
      <alignment wrapText="1"/>
    </xf>
    <xf numFmtId="0" fontId="9" fillId="5" borderId="6" xfId="0" applyFont="1" applyFill="1" applyBorder="1" applyAlignment="1">
      <alignment wrapText="1"/>
    </xf>
    <xf numFmtId="0" fontId="9" fillId="6" borderId="6" xfId="0" applyFont="1" applyFill="1" applyBorder="1" applyAlignment="1">
      <alignment wrapText="1"/>
    </xf>
    <xf numFmtId="0" fontId="9" fillId="7" borderId="6" xfId="0" applyFont="1" applyFill="1" applyBorder="1" applyAlignment="1">
      <alignment wrapText="1"/>
    </xf>
    <xf numFmtId="0" fontId="19" fillId="9" borderId="6" xfId="0" applyFont="1" applyFill="1" applyBorder="1" applyAlignment="1">
      <alignment wrapText="1"/>
    </xf>
    <xf numFmtId="0" fontId="10" fillId="0" borderId="6" xfId="0" applyFont="1" applyFill="1" applyBorder="1" applyAlignment="1">
      <alignment horizontal="justify" vertical="top" wrapText="1"/>
    </xf>
    <xf numFmtId="0" fontId="1" fillId="2" borderId="6" xfId="0" applyFont="1" applyFill="1" applyBorder="1" applyAlignment="1">
      <alignment horizontal="center"/>
    </xf>
    <xf numFmtId="0" fontId="0" fillId="0" borderId="4" xfId="0" applyBorder="1"/>
    <xf numFmtId="0" fontId="21" fillId="0" borderId="4" xfId="0" applyFont="1" applyBorder="1"/>
    <xf numFmtId="0" fontId="7" fillId="0" borderId="0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8" fillId="3" borderId="4" xfId="0" applyFont="1" applyFill="1" applyBorder="1"/>
    <xf numFmtId="0" fontId="13" fillId="3" borderId="4" xfId="0" applyFont="1" applyFill="1" applyBorder="1"/>
    <xf numFmtId="0" fontId="24" fillId="0" borderId="4" xfId="0" applyFont="1" applyFill="1" applyBorder="1"/>
    <xf numFmtId="0" fontId="25" fillId="0" borderId="4" xfId="0" applyFont="1" applyBorder="1"/>
    <xf numFmtId="0" fontId="27" fillId="0" borderId="4" xfId="0" applyFont="1" applyBorder="1"/>
    <xf numFmtId="0" fontId="29" fillId="0" borderId="4" xfId="0" applyFont="1" applyBorder="1" applyAlignment="1">
      <alignment wrapText="1"/>
    </xf>
    <xf numFmtId="0" fontId="6" fillId="0" borderId="4" xfId="0" applyFont="1" applyFill="1" applyBorder="1"/>
    <xf numFmtId="0" fontId="28" fillId="0" borderId="10" xfId="0" applyFont="1" applyFill="1" applyBorder="1" applyAlignment="1">
      <alignment vertical="top" wrapText="1"/>
    </xf>
    <xf numFmtId="2" fontId="28" fillId="0" borderId="0" xfId="0" applyNumberFormat="1" applyFont="1" applyAlignment="1">
      <alignment wrapText="1"/>
    </xf>
    <xf numFmtId="0" fontId="28" fillId="0" borderId="4" xfId="0" applyFont="1" applyFill="1" applyBorder="1" applyAlignment="1">
      <alignment vertical="top" wrapText="1"/>
    </xf>
    <xf numFmtId="0" fontId="0" fillId="0" borderId="11" xfId="0" applyFill="1" applyBorder="1"/>
    <xf numFmtId="0" fontId="21" fillId="10" borderId="4" xfId="0" applyFont="1" applyFill="1" applyBorder="1"/>
    <xf numFmtId="0" fontId="21" fillId="12" borderId="4" xfId="0" applyFont="1" applyFill="1" applyBorder="1"/>
    <xf numFmtId="164" fontId="0" fillId="0" borderId="0" xfId="0" applyNumberFormat="1"/>
    <xf numFmtId="164" fontId="22" fillId="0" borderId="4" xfId="0" applyNumberFormat="1" applyFont="1" applyBorder="1"/>
    <xf numFmtId="0" fontId="31" fillId="0" borderId="4" xfId="0" applyFont="1" applyFill="1" applyBorder="1"/>
    <xf numFmtId="0" fontId="29" fillId="0" borderId="7" xfId="0" applyFont="1" applyFill="1" applyBorder="1" applyAlignment="1">
      <alignment vertical="top" wrapText="1"/>
    </xf>
    <xf numFmtId="0" fontId="31" fillId="0" borderId="3" xfId="0" applyFont="1" applyFill="1" applyBorder="1"/>
    <xf numFmtId="0" fontId="29" fillId="0" borderId="8" xfId="0" applyFont="1" applyFill="1" applyBorder="1" applyAlignment="1">
      <alignment vertical="top" wrapText="1"/>
    </xf>
    <xf numFmtId="0" fontId="31" fillId="0" borderId="2" xfId="0" applyFont="1" applyFill="1" applyBorder="1"/>
    <xf numFmtId="0" fontId="29" fillId="0" borderId="4" xfId="0" applyFont="1" applyFill="1" applyBorder="1" applyAlignment="1">
      <alignment vertical="top" wrapText="1"/>
    </xf>
    <xf numFmtId="0" fontId="27" fillId="3" borderId="9" xfId="0" applyFont="1" applyFill="1" applyBorder="1" applyAlignment="1">
      <alignment wrapText="1"/>
    </xf>
    <xf numFmtId="0" fontId="26" fillId="0" borderId="0" xfId="0" applyFont="1" applyAlignment="1">
      <alignment wrapText="1"/>
    </xf>
    <xf numFmtId="0" fontId="32" fillId="0" borderId="4" xfId="0" applyFont="1" applyBorder="1"/>
    <xf numFmtId="0" fontId="27" fillId="0" borderId="6" xfId="0" applyFont="1" applyBorder="1" applyAlignment="1">
      <alignment wrapText="1"/>
    </xf>
    <xf numFmtId="0" fontId="27" fillId="0" borderId="6" xfId="0" applyFont="1" applyFill="1" applyBorder="1" applyAlignment="1">
      <alignment vertical="top" wrapText="1"/>
    </xf>
    <xf numFmtId="0" fontId="27" fillId="0" borderId="4" xfId="0" applyFont="1" applyBorder="1" applyAlignment="1">
      <alignment wrapText="1"/>
    </xf>
    <xf numFmtId="0" fontId="34" fillId="0" borderId="6" xfId="0" applyFont="1" applyFill="1" applyBorder="1" applyAlignment="1">
      <alignment horizontal="justify" vertical="center" wrapText="1"/>
    </xf>
    <xf numFmtId="0" fontId="8" fillId="0" borderId="4" xfId="0" applyFont="1" applyFill="1" applyBorder="1"/>
    <xf numFmtId="0" fontId="11" fillId="0" borderId="5" xfId="0" applyFont="1" applyFill="1" applyBorder="1" applyAlignment="1">
      <alignment vertical="top" wrapText="1"/>
    </xf>
    <xf numFmtId="0" fontId="8" fillId="0" borderId="6" xfId="0" applyFont="1" applyFill="1" applyBorder="1" applyAlignment="1">
      <alignment wrapText="1"/>
    </xf>
    <xf numFmtId="0" fontId="11" fillId="0" borderId="6" xfId="0" applyFont="1" applyFill="1" applyBorder="1" applyAlignment="1">
      <alignment vertical="top" wrapText="1"/>
    </xf>
    <xf numFmtId="0" fontId="27" fillId="8" borderId="6" xfId="0" applyFont="1" applyFill="1" applyBorder="1" applyAlignment="1">
      <alignment vertical="top" wrapText="1"/>
    </xf>
    <xf numFmtId="0" fontId="6" fillId="0" borderId="3" xfId="0" applyFont="1" applyFill="1" applyBorder="1"/>
    <xf numFmtId="0" fontId="27" fillId="0" borderId="5" xfId="0" applyFont="1" applyFill="1" applyBorder="1" applyAlignment="1">
      <alignment vertical="top" wrapText="1"/>
    </xf>
    <xf numFmtId="164" fontId="21" fillId="0" borderId="4" xfId="0" applyNumberFormat="1" applyFont="1" applyBorder="1"/>
    <xf numFmtId="164" fontId="21" fillId="11" borderId="4" xfId="0" applyNumberFormat="1" applyFont="1" applyFill="1" applyBorder="1"/>
    <xf numFmtId="0" fontId="17" fillId="0" borderId="0" xfId="0" applyFont="1"/>
    <xf numFmtId="0" fontId="29" fillId="0" borderId="6" xfId="0" applyFont="1" applyBorder="1"/>
    <xf numFmtId="0" fontId="29" fillId="0" borderId="12" xfId="0" applyFont="1" applyBorder="1"/>
    <xf numFmtId="0" fontId="29" fillId="0" borderId="13" xfId="0" applyFont="1" applyFill="1" applyBorder="1" applyAlignment="1">
      <alignment vertical="top" wrapText="1"/>
    </xf>
    <xf numFmtId="0" fontId="10" fillId="0" borderId="4" xfId="0" applyFont="1" applyBorder="1" applyAlignment="1">
      <alignment wrapText="1"/>
    </xf>
    <xf numFmtId="0" fontId="33" fillId="0" borderId="4" xfId="0" applyFont="1" applyBorder="1" applyAlignment="1">
      <alignment vertical="top" wrapText="1"/>
    </xf>
    <xf numFmtId="0" fontId="16" fillId="13" borderId="4" xfId="0" applyFont="1" applyFill="1" applyBorder="1"/>
    <xf numFmtId="0" fontId="17" fillId="13" borderId="6" xfId="0" applyFont="1" applyFill="1" applyBorder="1" applyAlignment="1">
      <alignment wrapText="1"/>
    </xf>
    <xf numFmtId="164" fontId="21" fillId="15" borderId="4" xfId="0" applyNumberFormat="1" applyFont="1" applyFill="1" applyBorder="1"/>
    <xf numFmtId="164" fontId="21" fillId="16" borderId="4" xfId="0" applyNumberFormat="1" applyFont="1" applyFill="1" applyBorder="1"/>
    <xf numFmtId="0" fontId="10" fillId="0" borderId="4" xfId="0" applyFont="1" applyFill="1" applyBorder="1" applyAlignment="1">
      <alignment horizontal="justify" vertical="top" wrapText="1"/>
    </xf>
    <xf numFmtId="0" fontId="35" fillId="0" borderId="4" xfId="0" applyFont="1" applyBorder="1"/>
    <xf numFmtId="0" fontId="16" fillId="2" borderId="6" xfId="0" applyFont="1" applyFill="1" applyBorder="1" applyAlignment="1">
      <alignment wrapText="1"/>
    </xf>
    <xf numFmtId="0" fontId="15" fillId="0" borderId="4" xfId="0" applyFont="1" applyBorder="1" applyAlignment="1">
      <alignment horizontal="left" wrapText="1"/>
    </xf>
    <xf numFmtId="0" fontId="20" fillId="0" borderId="4" xfId="0" applyFont="1" applyBorder="1" applyAlignment="1">
      <alignment wrapText="1"/>
    </xf>
    <xf numFmtId="0" fontId="21" fillId="0" borderId="3" xfId="0" applyFont="1" applyBorder="1"/>
    <xf numFmtId="0" fontId="21" fillId="0" borderId="4" xfId="0" applyFont="1" applyFill="1" applyBorder="1"/>
    <xf numFmtId="0" fontId="37" fillId="0" borderId="4" xfId="1" applyNumberFormat="1" applyFont="1" applyBorder="1" applyAlignment="1" applyProtection="1">
      <alignment horizontal="left" wrapText="1"/>
    </xf>
    <xf numFmtId="0" fontId="38" fillId="0" borderId="4" xfId="1" applyNumberFormat="1" applyFont="1" applyBorder="1" applyAlignment="1" applyProtection="1">
      <alignment horizontal="left" wrapText="1"/>
    </xf>
    <xf numFmtId="164" fontId="0" fillId="0" borderId="4" xfId="0" applyNumberFormat="1" applyFont="1" applyBorder="1"/>
    <xf numFmtId="164" fontId="0" fillId="0" borderId="4" xfId="0" applyNumberFormat="1" applyBorder="1"/>
    <xf numFmtId="164" fontId="25" fillId="0" borderId="4" xfId="0" applyNumberFormat="1" applyFont="1" applyBorder="1"/>
    <xf numFmtId="164" fontId="32" fillId="0" borderId="4" xfId="0" applyNumberFormat="1" applyFont="1" applyBorder="1"/>
    <xf numFmtId="164" fontId="30" fillId="0" borderId="4" xfId="0" applyNumberFormat="1" applyFont="1" applyBorder="1"/>
    <xf numFmtId="164" fontId="21" fillId="14" borderId="4" xfId="0" applyNumberFormat="1" applyFont="1" applyFill="1" applyBorder="1"/>
    <xf numFmtId="164" fontId="0" fillId="0" borderId="15" xfId="0" applyNumberFormat="1" applyBorder="1"/>
    <xf numFmtId="164" fontId="0" fillId="0" borderId="15" xfId="0" applyNumberFormat="1" applyFont="1" applyBorder="1"/>
    <xf numFmtId="164" fontId="21" fillId="0" borderId="15" xfId="0" applyNumberFormat="1" applyFont="1" applyBorder="1"/>
    <xf numFmtId="0" fontId="33" fillId="0" borderId="4" xfId="0" applyFont="1" applyBorder="1" applyAlignment="1">
      <alignment wrapText="1"/>
    </xf>
    <xf numFmtId="0" fontId="27" fillId="13" borderId="4" xfId="0" applyFont="1" applyFill="1" applyBorder="1"/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right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vertical="top"/>
    </xf>
    <xf numFmtId="0" fontId="27" fillId="0" borderId="4" xfId="0" applyFont="1" applyFill="1" applyBorder="1" applyAlignment="1">
      <alignment vertical="top" wrapText="1"/>
    </xf>
  </cellXfs>
  <cellStyles count="2">
    <cellStyle name="xl30" xfId="1"/>
    <cellStyle name="Обычный" xfId="0" builtinId="0"/>
  </cellStyles>
  <dxfs count="0"/>
  <tableStyles count="0" defaultTableStyle="TableStyleMedium2" defaultPivotStyle="PivotStyleLight16"/>
  <colors>
    <mruColors>
      <color rgb="FF66FF33"/>
      <color rgb="FF66FF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02"/>
  <sheetViews>
    <sheetView tabSelected="1" topLeftCell="A85" workbookViewId="0">
      <selection activeCell="D40" sqref="D40"/>
    </sheetView>
  </sheetViews>
  <sheetFormatPr defaultRowHeight="15"/>
  <cols>
    <col min="1" max="1" width="20.42578125" style="14" customWidth="1"/>
    <col min="2" max="2" width="65.7109375" style="15" customWidth="1"/>
    <col min="3" max="3" width="12.7109375" hidden="1" customWidth="1"/>
    <col min="4" max="4" width="14.28515625" customWidth="1"/>
  </cols>
  <sheetData>
    <row r="1" spans="1:4" ht="22.5" customHeight="1">
      <c r="A1" s="111" t="s">
        <v>130</v>
      </c>
      <c r="B1" s="111"/>
    </row>
    <row r="2" spans="1:4">
      <c r="A2" s="77" t="s">
        <v>78</v>
      </c>
      <c r="B2" s="2" t="s">
        <v>131</v>
      </c>
    </row>
    <row r="3" spans="1:4">
      <c r="A3" s="1"/>
      <c r="B3" s="2" t="s">
        <v>186</v>
      </c>
    </row>
    <row r="4" spans="1:4">
      <c r="A4" s="1"/>
      <c r="B4" s="2" t="s">
        <v>187</v>
      </c>
    </row>
    <row r="5" spans="1:4">
      <c r="A5" s="112" t="s">
        <v>0</v>
      </c>
      <c r="B5" s="112"/>
    </row>
    <row r="6" spans="1:4">
      <c r="A6" s="113" t="s">
        <v>1</v>
      </c>
      <c r="B6" s="113"/>
    </row>
    <row r="7" spans="1:4" ht="15" customHeight="1">
      <c r="A7" s="114" t="s">
        <v>2</v>
      </c>
      <c r="B7" s="114" t="s">
        <v>3</v>
      </c>
      <c r="C7" s="109" t="s">
        <v>179</v>
      </c>
      <c r="D7" s="107" t="s">
        <v>188</v>
      </c>
    </row>
    <row r="8" spans="1:4" ht="15" customHeight="1">
      <c r="A8" s="115"/>
      <c r="B8" s="115"/>
      <c r="C8" s="110"/>
      <c r="D8" s="108"/>
    </row>
    <row r="9" spans="1:4" ht="15.75">
      <c r="A9" s="3" t="s">
        <v>4</v>
      </c>
      <c r="B9" s="17" t="s">
        <v>157</v>
      </c>
      <c r="C9" s="75">
        <f>C10+C12+C14+C18+C21+C23+C27+C29+C31+C34+C35</f>
        <v>63947</v>
      </c>
      <c r="D9" s="75">
        <f>D10+D12+D14+D18+D21+D23+D27+D29+D31+D34+D35</f>
        <v>66880.099999999991</v>
      </c>
    </row>
    <row r="10" spans="1:4">
      <c r="A10" s="3" t="s">
        <v>5</v>
      </c>
      <c r="B10" s="18" t="s">
        <v>6</v>
      </c>
      <c r="C10" s="75">
        <f>C11</f>
        <v>35877</v>
      </c>
      <c r="D10" s="75">
        <f>D11</f>
        <v>39803.599999999999</v>
      </c>
    </row>
    <row r="11" spans="1:4">
      <c r="A11" s="4" t="s">
        <v>7</v>
      </c>
      <c r="B11" s="20" t="s">
        <v>8</v>
      </c>
      <c r="C11" s="97">
        <v>35877</v>
      </c>
      <c r="D11" s="97">
        <v>39803.599999999999</v>
      </c>
    </row>
    <row r="12" spans="1:4" ht="25.5">
      <c r="A12" s="3" t="s">
        <v>9</v>
      </c>
      <c r="B12" s="21" t="s">
        <v>10</v>
      </c>
      <c r="C12" s="75">
        <f>C13</f>
        <v>13382</v>
      </c>
      <c r="D12" s="75">
        <f>D13</f>
        <v>14355</v>
      </c>
    </row>
    <row r="13" spans="1:4" ht="25.5">
      <c r="A13" s="4" t="s">
        <v>11</v>
      </c>
      <c r="B13" s="22" t="s">
        <v>12</v>
      </c>
      <c r="C13" s="97">
        <v>13382</v>
      </c>
      <c r="D13" s="97">
        <v>14355</v>
      </c>
    </row>
    <row r="14" spans="1:4">
      <c r="A14" s="3" t="s">
        <v>13</v>
      </c>
      <c r="B14" s="23" t="s">
        <v>14</v>
      </c>
      <c r="C14" s="75">
        <f>C15+C16+C17</f>
        <v>1605</v>
      </c>
      <c r="D14" s="75">
        <f>D15+D16+D17</f>
        <v>1626.3</v>
      </c>
    </row>
    <row r="15" spans="1:4" ht="24.75">
      <c r="A15" s="5" t="s">
        <v>15</v>
      </c>
      <c r="B15" s="24" t="s">
        <v>16</v>
      </c>
      <c r="C15" s="97">
        <v>1413</v>
      </c>
      <c r="D15" s="97">
        <v>1498.5</v>
      </c>
    </row>
    <row r="16" spans="1:4">
      <c r="A16" s="5" t="s">
        <v>161</v>
      </c>
      <c r="B16" s="94" t="s">
        <v>162</v>
      </c>
      <c r="C16" s="102">
        <v>3</v>
      </c>
      <c r="D16" s="102">
        <v>3</v>
      </c>
    </row>
    <row r="17" spans="1:4" ht="24.75">
      <c r="A17" s="5" t="s">
        <v>17</v>
      </c>
      <c r="B17" s="24" t="s">
        <v>18</v>
      </c>
      <c r="C17" s="97">
        <v>189</v>
      </c>
      <c r="D17" s="97">
        <v>124.8</v>
      </c>
    </row>
    <row r="18" spans="1:4">
      <c r="A18" s="40" t="s">
        <v>156</v>
      </c>
      <c r="B18" s="89" t="s">
        <v>128</v>
      </c>
      <c r="C18" s="75">
        <f>C19+C20</f>
        <v>4450</v>
      </c>
      <c r="D18" s="75">
        <f>D19+D20</f>
        <v>4649.1000000000004</v>
      </c>
    </row>
    <row r="19" spans="1:4">
      <c r="A19" s="41" t="s">
        <v>85</v>
      </c>
      <c r="B19" s="24" t="s">
        <v>82</v>
      </c>
      <c r="C19" s="96">
        <v>880</v>
      </c>
      <c r="D19" s="96">
        <v>725.3</v>
      </c>
    </row>
    <row r="20" spans="1:4">
      <c r="A20" s="41" t="s">
        <v>83</v>
      </c>
      <c r="B20" s="24" t="s">
        <v>84</v>
      </c>
      <c r="C20" s="97">
        <v>3570</v>
      </c>
      <c r="D20" s="97">
        <v>3923.8</v>
      </c>
    </row>
    <row r="21" spans="1:4">
      <c r="A21" s="3" t="s">
        <v>19</v>
      </c>
      <c r="B21" s="25" t="s">
        <v>20</v>
      </c>
      <c r="C21" s="75">
        <f>C22</f>
        <v>425</v>
      </c>
      <c r="D21" s="75">
        <f>D22</f>
        <v>1013.2</v>
      </c>
    </row>
    <row r="22" spans="1:4" ht="24.75">
      <c r="A22" s="4" t="s">
        <v>21</v>
      </c>
      <c r="B22" s="26" t="s">
        <v>22</v>
      </c>
      <c r="C22" s="97">
        <v>425</v>
      </c>
      <c r="D22" s="97">
        <v>1013.2</v>
      </c>
    </row>
    <row r="23" spans="1:4" ht="26.25">
      <c r="A23" s="3" t="s">
        <v>23</v>
      </c>
      <c r="B23" s="19" t="s">
        <v>24</v>
      </c>
      <c r="C23" s="75">
        <f>C24+C25+C26</f>
        <v>1085</v>
      </c>
      <c r="D23" s="75">
        <f>D24+D25+D26</f>
        <v>985.19999999999993</v>
      </c>
    </row>
    <row r="24" spans="1:4" ht="48.75">
      <c r="A24" s="4" t="s">
        <v>163</v>
      </c>
      <c r="B24" s="94" t="s">
        <v>165</v>
      </c>
      <c r="C24" s="103">
        <v>63</v>
      </c>
      <c r="D24" s="103">
        <v>63</v>
      </c>
    </row>
    <row r="25" spans="1:4" ht="60.75">
      <c r="A25" s="4" t="s">
        <v>25</v>
      </c>
      <c r="B25" s="27" t="s">
        <v>26</v>
      </c>
      <c r="C25" s="96">
        <v>950</v>
      </c>
      <c r="D25" s="96">
        <v>849.8</v>
      </c>
    </row>
    <row r="26" spans="1:4">
      <c r="A26" s="4" t="s">
        <v>164</v>
      </c>
      <c r="B26" s="94" t="s">
        <v>166</v>
      </c>
      <c r="C26" s="103">
        <v>72</v>
      </c>
      <c r="D26" s="103">
        <v>72.400000000000006</v>
      </c>
    </row>
    <row r="27" spans="1:4">
      <c r="A27" s="3" t="s">
        <v>27</v>
      </c>
      <c r="B27" s="19" t="s">
        <v>28</v>
      </c>
      <c r="C27" s="75">
        <f>C28</f>
        <v>175</v>
      </c>
      <c r="D27" s="75">
        <f>D28</f>
        <v>150.1</v>
      </c>
    </row>
    <row r="28" spans="1:4">
      <c r="A28" s="4" t="s">
        <v>29</v>
      </c>
      <c r="B28" s="26" t="s">
        <v>30</v>
      </c>
      <c r="C28" s="97">
        <v>175</v>
      </c>
      <c r="D28" s="97">
        <v>150.1</v>
      </c>
    </row>
    <row r="29" spans="1:4" ht="26.25">
      <c r="A29" s="3" t="s">
        <v>167</v>
      </c>
      <c r="B29" s="95" t="s">
        <v>170</v>
      </c>
      <c r="C29" s="104">
        <f>C30</f>
        <v>736</v>
      </c>
      <c r="D29" s="104">
        <f>D30</f>
        <v>3754.3</v>
      </c>
    </row>
    <row r="30" spans="1:4">
      <c r="A30" s="4" t="s">
        <v>168</v>
      </c>
      <c r="B30" s="26" t="s">
        <v>169</v>
      </c>
      <c r="C30" s="97">
        <v>736</v>
      </c>
      <c r="D30" s="97">
        <v>3754.3</v>
      </c>
    </row>
    <row r="31" spans="1:4" ht="14.25" customHeight="1">
      <c r="A31" s="3" t="s">
        <v>31</v>
      </c>
      <c r="B31" s="28" t="s">
        <v>32</v>
      </c>
      <c r="C31" s="75">
        <f>C32+C33</f>
        <v>5975</v>
      </c>
      <c r="D31" s="75">
        <f>D32+D33</f>
        <v>199.1</v>
      </c>
    </row>
    <row r="32" spans="1:4" ht="50.25" customHeight="1">
      <c r="A32" s="4" t="s">
        <v>171</v>
      </c>
      <c r="B32" s="91" t="s">
        <v>172</v>
      </c>
      <c r="C32" s="97">
        <v>5810</v>
      </c>
      <c r="D32" s="97">
        <v>0</v>
      </c>
    </row>
    <row r="33" spans="1:6" ht="24.75">
      <c r="A33" s="4" t="s">
        <v>33</v>
      </c>
      <c r="B33" s="90" t="s">
        <v>34</v>
      </c>
      <c r="C33" s="97">
        <v>165</v>
      </c>
      <c r="D33" s="97">
        <v>199.1</v>
      </c>
    </row>
    <row r="34" spans="1:6">
      <c r="A34" s="3" t="s">
        <v>35</v>
      </c>
      <c r="B34" s="25" t="s">
        <v>36</v>
      </c>
      <c r="C34" s="75">
        <v>150</v>
      </c>
      <c r="D34" s="75">
        <v>274.2</v>
      </c>
    </row>
    <row r="35" spans="1:6">
      <c r="A35" s="3" t="s">
        <v>37</v>
      </c>
      <c r="B35" s="19" t="s">
        <v>38</v>
      </c>
      <c r="C35" s="75">
        <f>C36+C37</f>
        <v>87</v>
      </c>
      <c r="D35" s="75">
        <f>D36+D37</f>
        <v>70</v>
      </c>
    </row>
    <row r="36" spans="1:6">
      <c r="A36" s="4" t="s">
        <v>39</v>
      </c>
      <c r="B36" s="26" t="s">
        <v>38</v>
      </c>
      <c r="C36" s="97">
        <v>10</v>
      </c>
      <c r="D36" s="97">
        <v>0</v>
      </c>
    </row>
    <row r="37" spans="1:6">
      <c r="A37" s="4" t="s">
        <v>136</v>
      </c>
      <c r="B37" s="26" t="s">
        <v>137</v>
      </c>
      <c r="C37" s="97">
        <v>77</v>
      </c>
      <c r="D37" s="97">
        <v>70</v>
      </c>
    </row>
    <row r="38" spans="1:6" ht="24.75" customHeight="1">
      <c r="A38" s="7" t="s">
        <v>40</v>
      </c>
      <c r="B38" s="29" t="s">
        <v>41</v>
      </c>
      <c r="C38" s="86">
        <f>C39</f>
        <v>162034.70000000001</v>
      </c>
      <c r="D38" s="86">
        <f>D39</f>
        <v>158304.1</v>
      </c>
      <c r="F38" s="53"/>
    </row>
    <row r="39" spans="1:6" ht="27.75" customHeight="1">
      <c r="A39" s="83" t="s">
        <v>138</v>
      </c>
      <c r="B39" s="84" t="s">
        <v>139</v>
      </c>
      <c r="C39" s="85">
        <f>C40+C46+C68+C85</f>
        <v>162034.70000000001</v>
      </c>
      <c r="D39" s="85">
        <f>D40+D46+D68+D85+D94</f>
        <v>158304.1</v>
      </c>
    </row>
    <row r="40" spans="1:6">
      <c r="A40" s="8" t="s">
        <v>42</v>
      </c>
      <c r="B40" s="30" t="s">
        <v>43</v>
      </c>
      <c r="C40" s="101">
        <f>C41+C42+C43</f>
        <v>61666.3</v>
      </c>
      <c r="D40" s="101">
        <f>D41+D42+D43</f>
        <v>61666.3</v>
      </c>
    </row>
    <row r="41" spans="1:6" ht="31.5" customHeight="1">
      <c r="A41" s="4" t="s">
        <v>44</v>
      </c>
      <c r="B41" s="26" t="s">
        <v>45</v>
      </c>
      <c r="C41" s="97">
        <v>43178</v>
      </c>
      <c r="D41" s="97">
        <v>43178</v>
      </c>
    </row>
    <row r="42" spans="1:6" ht="25.5" customHeight="1">
      <c r="A42" s="4" t="s">
        <v>46</v>
      </c>
      <c r="B42" s="9" t="s">
        <v>47</v>
      </c>
      <c r="C42" s="97">
        <v>16196.8</v>
      </c>
      <c r="D42" s="97">
        <v>16196.8</v>
      </c>
    </row>
    <row r="43" spans="1:6" ht="24" customHeight="1">
      <c r="A43" s="4" t="s">
        <v>115</v>
      </c>
      <c r="B43" s="26" t="s">
        <v>48</v>
      </c>
      <c r="C43" s="36">
        <f>C44+C45</f>
        <v>2291.5</v>
      </c>
      <c r="D43" s="36">
        <f>D44+D45</f>
        <v>2291.5</v>
      </c>
    </row>
    <row r="44" spans="1:6" ht="39" customHeight="1">
      <c r="A44" s="4" t="s">
        <v>175</v>
      </c>
      <c r="B44" s="26" t="s">
        <v>177</v>
      </c>
      <c r="C44" s="36">
        <v>2000</v>
      </c>
      <c r="D44" s="36">
        <v>2000</v>
      </c>
    </row>
    <row r="45" spans="1:6" ht="25.5" customHeight="1">
      <c r="A45" s="4" t="s">
        <v>176</v>
      </c>
      <c r="B45" s="9" t="s">
        <v>178</v>
      </c>
      <c r="C45" s="36">
        <v>291.5</v>
      </c>
      <c r="D45" s="36">
        <v>291.5</v>
      </c>
    </row>
    <row r="46" spans="1:6" ht="26.25">
      <c r="A46" s="10" t="s">
        <v>49</v>
      </c>
      <c r="B46" s="31" t="s">
        <v>50</v>
      </c>
      <c r="C46" s="51">
        <f>SUM(C47:C48)+SUM(C50:C53)</f>
        <v>35837.5</v>
      </c>
      <c r="D46" s="51">
        <f>SUM(D47:D48)+SUM(D50:D53)</f>
        <v>35595.599999999999</v>
      </c>
    </row>
    <row r="47" spans="1:6" ht="60.75">
      <c r="A47" s="61" t="s">
        <v>94</v>
      </c>
      <c r="B47" s="62" t="s">
        <v>121</v>
      </c>
      <c r="C47" s="99">
        <v>5926</v>
      </c>
      <c r="D47" s="99">
        <v>5926</v>
      </c>
    </row>
    <row r="48" spans="1:6" ht="29.25" customHeight="1">
      <c r="A48" s="46" t="s">
        <v>51</v>
      </c>
      <c r="B48" s="64" t="s">
        <v>52</v>
      </c>
      <c r="C48" s="99">
        <f>C49</f>
        <v>6386.2</v>
      </c>
      <c r="D48" s="99">
        <f>D49</f>
        <v>6386.2</v>
      </c>
    </row>
    <row r="49" spans="1:4" ht="39" customHeight="1">
      <c r="A49" s="42" t="s">
        <v>99</v>
      </c>
      <c r="B49" s="81" t="s">
        <v>132</v>
      </c>
      <c r="C49" s="100">
        <v>6386.2</v>
      </c>
      <c r="D49" s="100">
        <v>6386.2</v>
      </c>
    </row>
    <row r="50" spans="1:4" ht="51.75" customHeight="1">
      <c r="A50" s="46" t="s">
        <v>53</v>
      </c>
      <c r="B50" s="82" t="s">
        <v>54</v>
      </c>
      <c r="C50" s="99">
        <v>404</v>
      </c>
      <c r="D50" s="99">
        <v>400</v>
      </c>
    </row>
    <row r="51" spans="1:4" ht="36.75" customHeight="1">
      <c r="A51" s="44" t="s">
        <v>55</v>
      </c>
      <c r="B51" s="65" t="s">
        <v>56</v>
      </c>
      <c r="C51" s="99">
        <v>2013</v>
      </c>
      <c r="D51" s="99">
        <v>1912.3</v>
      </c>
    </row>
    <row r="52" spans="1:4" ht="29.25" customHeight="1">
      <c r="A52" s="44" t="s">
        <v>100</v>
      </c>
      <c r="B52" s="66" t="s">
        <v>122</v>
      </c>
      <c r="C52" s="99">
        <v>1598</v>
      </c>
      <c r="D52" s="99">
        <v>1598</v>
      </c>
    </row>
    <row r="53" spans="1:4" ht="18.75" customHeight="1">
      <c r="A53" s="46" t="s">
        <v>57</v>
      </c>
      <c r="B53" s="67" t="s">
        <v>58</v>
      </c>
      <c r="C53" s="63">
        <f>SUM(C54:C67)</f>
        <v>19510.300000000003</v>
      </c>
      <c r="D53" s="63">
        <f>SUM(D54:D67)</f>
        <v>19373.099999999999</v>
      </c>
    </row>
    <row r="54" spans="1:4" ht="36.75" customHeight="1">
      <c r="A54" s="55" t="s">
        <v>90</v>
      </c>
      <c r="B54" s="56" t="s">
        <v>86</v>
      </c>
      <c r="C54" s="98">
        <v>864</v>
      </c>
      <c r="D54" s="98">
        <v>864</v>
      </c>
    </row>
    <row r="55" spans="1:4" ht="36">
      <c r="A55" s="57" t="s">
        <v>92</v>
      </c>
      <c r="B55" s="58" t="s">
        <v>87</v>
      </c>
      <c r="C55" s="98">
        <v>14</v>
      </c>
      <c r="D55" s="98">
        <v>3.5</v>
      </c>
    </row>
    <row r="56" spans="1:4" ht="15.75" customHeight="1">
      <c r="A56" s="57" t="s">
        <v>93</v>
      </c>
      <c r="B56" s="58" t="s">
        <v>88</v>
      </c>
      <c r="C56" s="43">
        <v>31.4</v>
      </c>
      <c r="D56" s="43">
        <v>31.4</v>
      </c>
    </row>
    <row r="57" spans="1:4" ht="36">
      <c r="A57" s="55" t="s">
        <v>95</v>
      </c>
      <c r="B57" s="80" t="s">
        <v>89</v>
      </c>
      <c r="C57" s="98">
        <v>321</v>
      </c>
      <c r="D57" s="98">
        <v>321</v>
      </c>
    </row>
    <row r="58" spans="1:4" ht="136.5" customHeight="1">
      <c r="A58" s="78" t="s">
        <v>96</v>
      </c>
      <c r="B58" s="45" t="s">
        <v>133</v>
      </c>
      <c r="C58" s="98">
        <v>234</v>
      </c>
      <c r="D58" s="98">
        <v>140.19999999999999</v>
      </c>
    </row>
    <row r="59" spans="1:4" ht="25.5">
      <c r="A59" s="59" t="s">
        <v>101</v>
      </c>
      <c r="B59" s="49" t="s">
        <v>97</v>
      </c>
      <c r="C59" s="98">
        <v>1629.7</v>
      </c>
      <c r="D59" s="98">
        <v>1629.7</v>
      </c>
    </row>
    <row r="60" spans="1:4" ht="36.75" customHeight="1">
      <c r="A60" s="59" t="s">
        <v>150</v>
      </c>
      <c r="B60" s="60" t="s">
        <v>151</v>
      </c>
      <c r="C60" s="98">
        <v>200</v>
      </c>
      <c r="D60" s="98">
        <v>200</v>
      </c>
    </row>
    <row r="61" spans="1:4" ht="15.75" customHeight="1">
      <c r="A61" s="59" t="s">
        <v>102</v>
      </c>
      <c r="B61" s="60" t="s">
        <v>98</v>
      </c>
      <c r="C61" s="98">
        <v>25</v>
      </c>
      <c r="D61" s="98">
        <v>25</v>
      </c>
    </row>
    <row r="62" spans="1:4" ht="48.75" customHeight="1">
      <c r="A62" s="42" t="s">
        <v>91</v>
      </c>
      <c r="B62" s="60" t="s">
        <v>123</v>
      </c>
      <c r="C62" s="98">
        <v>100</v>
      </c>
      <c r="D62" s="98">
        <v>77.099999999999994</v>
      </c>
    </row>
    <row r="63" spans="1:4" ht="25.5" customHeight="1">
      <c r="A63" s="59" t="s">
        <v>146</v>
      </c>
      <c r="B63" s="60" t="s">
        <v>147</v>
      </c>
      <c r="C63" s="98">
        <v>1295</v>
      </c>
      <c r="D63" s="98">
        <v>1295</v>
      </c>
    </row>
    <row r="64" spans="1:4" ht="23.25" customHeight="1">
      <c r="A64" s="59" t="s">
        <v>135</v>
      </c>
      <c r="B64" s="60" t="s">
        <v>134</v>
      </c>
      <c r="C64" s="98">
        <v>2497</v>
      </c>
      <c r="D64" s="98">
        <v>2497</v>
      </c>
    </row>
    <row r="65" spans="1:4" ht="23.25" customHeight="1">
      <c r="A65" s="79" t="s">
        <v>140</v>
      </c>
      <c r="B65" s="60" t="s">
        <v>141</v>
      </c>
      <c r="C65" s="43">
        <v>9583.2000000000007</v>
      </c>
      <c r="D65" s="43">
        <v>9577.2000000000007</v>
      </c>
    </row>
    <row r="66" spans="1:4" ht="23.25" customHeight="1">
      <c r="A66" s="79" t="s">
        <v>142</v>
      </c>
      <c r="B66" s="60" t="s">
        <v>143</v>
      </c>
      <c r="C66" s="98">
        <v>1330</v>
      </c>
      <c r="D66" s="98">
        <v>1326</v>
      </c>
    </row>
    <row r="67" spans="1:4" ht="50.25" customHeight="1">
      <c r="A67" s="79" t="s">
        <v>148</v>
      </c>
      <c r="B67" s="60" t="s">
        <v>149</v>
      </c>
      <c r="C67" s="98">
        <v>1386</v>
      </c>
      <c r="D67" s="98">
        <v>1386</v>
      </c>
    </row>
    <row r="68" spans="1:4" ht="26.25">
      <c r="A68" s="12" t="s">
        <v>59</v>
      </c>
      <c r="B68" s="32" t="s">
        <v>60</v>
      </c>
      <c r="C68" s="76">
        <f>C69+C70+C80+C81+C82+C83+C84</f>
        <v>54776.899999999994</v>
      </c>
      <c r="D68" s="76">
        <f>D69+D70+D80+D81+D82+D83+D84</f>
        <v>54588.100000000006</v>
      </c>
    </row>
    <row r="69" spans="1:4" ht="25.5">
      <c r="A69" s="68" t="s">
        <v>61</v>
      </c>
      <c r="B69" s="69" t="s">
        <v>62</v>
      </c>
      <c r="C69" s="75">
        <v>369</v>
      </c>
      <c r="D69" s="75">
        <v>336.6</v>
      </c>
    </row>
    <row r="70" spans="1:4" ht="27" customHeight="1">
      <c r="A70" s="46" t="s">
        <v>63</v>
      </c>
      <c r="B70" s="70" t="s">
        <v>64</v>
      </c>
      <c r="C70" s="37">
        <f>SUM(C71:C79)</f>
        <v>51383.799999999996</v>
      </c>
      <c r="D70" s="37">
        <f>SUM(D71:D79)</f>
        <v>51266.400000000009</v>
      </c>
    </row>
    <row r="71" spans="1:4" ht="40.5" customHeight="1">
      <c r="A71" s="11" t="s">
        <v>116</v>
      </c>
      <c r="B71" s="47" t="s">
        <v>106</v>
      </c>
      <c r="C71" s="97">
        <v>608</v>
      </c>
      <c r="D71" s="97">
        <v>608</v>
      </c>
    </row>
    <row r="72" spans="1:4" ht="52.5" customHeight="1">
      <c r="A72" s="11" t="s">
        <v>117</v>
      </c>
      <c r="B72" s="47" t="s">
        <v>107</v>
      </c>
      <c r="C72" s="97">
        <v>1</v>
      </c>
      <c r="D72" s="97">
        <v>1</v>
      </c>
    </row>
    <row r="73" spans="1:4" ht="79.5" customHeight="1">
      <c r="A73" s="11" t="s">
        <v>118</v>
      </c>
      <c r="B73" s="48" t="s">
        <v>108</v>
      </c>
      <c r="C73" s="97">
        <v>49192</v>
      </c>
      <c r="D73" s="97">
        <v>49162.9</v>
      </c>
    </row>
    <row r="74" spans="1:4" ht="66.75" customHeight="1">
      <c r="A74" s="11" t="s">
        <v>119</v>
      </c>
      <c r="B74" s="47" t="s">
        <v>109</v>
      </c>
      <c r="C74" s="36">
        <v>43.2</v>
      </c>
      <c r="D74" s="36">
        <v>36</v>
      </c>
    </row>
    <row r="75" spans="1:4" ht="55.5" customHeight="1">
      <c r="A75" s="11" t="s">
        <v>120</v>
      </c>
      <c r="B75" s="49" t="s">
        <v>113</v>
      </c>
      <c r="C75" s="97">
        <v>52</v>
      </c>
      <c r="D75" s="97">
        <v>12.4</v>
      </c>
    </row>
    <row r="76" spans="1:4" ht="43.5" customHeight="1">
      <c r="A76" s="11" t="s">
        <v>124</v>
      </c>
      <c r="B76" s="47" t="s">
        <v>110</v>
      </c>
      <c r="C76" s="97">
        <v>930.6</v>
      </c>
      <c r="D76" s="97">
        <v>899.8</v>
      </c>
    </row>
    <row r="77" spans="1:4" ht="53.25" customHeight="1">
      <c r="A77" s="11" t="s">
        <v>125</v>
      </c>
      <c r="B77" s="47" t="s">
        <v>111</v>
      </c>
      <c r="C77" s="97">
        <v>100</v>
      </c>
      <c r="D77" s="97">
        <v>100</v>
      </c>
    </row>
    <row r="78" spans="1:4" ht="64.5" customHeight="1">
      <c r="A78" s="11" t="s">
        <v>126</v>
      </c>
      <c r="B78" s="49" t="s">
        <v>114</v>
      </c>
      <c r="C78" s="97">
        <v>447</v>
      </c>
      <c r="D78" s="97">
        <v>446.3</v>
      </c>
    </row>
    <row r="79" spans="1:4" ht="52.5" customHeight="1">
      <c r="A79" s="11" t="s">
        <v>127</v>
      </c>
      <c r="B79" s="49" t="s">
        <v>112</v>
      </c>
      <c r="C79" s="97">
        <v>10</v>
      </c>
      <c r="D79" s="97">
        <v>0</v>
      </c>
    </row>
    <row r="80" spans="1:4" ht="53.25" customHeight="1">
      <c r="A80" s="46" t="s">
        <v>65</v>
      </c>
      <c r="B80" s="71" t="s">
        <v>66</v>
      </c>
      <c r="C80" s="37">
        <v>759.4</v>
      </c>
      <c r="D80" s="37">
        <v>722.3</v>
      </c>
    </row>
    <row r="81" spans="1:4" ht="42.75" customHeight="1">
      <c r="A81" s="68" t="s">
        <v>67</v>
      </c>
      <c r="B81" s="105" t="s">
        <v>158</v>
      </c>
      <c r="C81" s="37">
        <v>936.6</v>
      </c>
      <c r="D81" s="37">
        <v>936.7</v>
      </c>
    </row>
    <row r="82" spans="1:4" ht="52.5" customHeight="1">
      <c r="A82" s="106" t="s">
        <v>173</v>
      </c>
      <c r="B82" s="64" t="s">
        <v>174</v>
      </c>
      <c r="C82" s="37">
        <v>962.6</v>
      </c>
      <c r="D82" s="37">
        <v>962.6</v>
      </c>
    </row>
    <row r="83" spans="1:4" ht="36.75">
      <c r="A83" s="68" t="s">
        <v>68</v>
      </c>
      <c r="B83" s="64" t="s">
        <v>69</v>
      </c>
      <c r="C83" s="75">
        <v>363.5</v>
      </c>
      <c r="D83" s="75">
        <v>363.5</v>
      </c>
    </row>
    <row r="84" spans="1:4" ht="38.25" customHeight="1">
      <c r="A84" s="68" t="s">
        <v>70</v>
      </c>
      <c r="B84" s="72" t="s">
        <v>71</v>
      </c>
      <c r="C84" s="75">
        <v>2</v>
      </c>
      <c r="D84" s="75">
        <v>0</v>
      </c>
    </row>
    <row r="85" spans="1:4">
      <c r="A85" s="13" t="s">
        <v>72</v>
      </c>
      <c r="B85" s="33" t="s">
        <v>73</v>
      </c>
      <c r="C85" s="52">
        <f>C86+C87+C88+C89</f>
        <v>9754</v>
      </c>
      <c r="D85" s="52">
        <f>D86+D87+D88+D89</f>
        <v>9420.7000000000007</v>
      </c>
    </row>
    <row r="86" spans="1:4" ht="100.5" customHeight="1">
      <c r="A86" s="46" t="s">
        <v>159</v>
      </c>
      <c r="B86" s="105" t="s">
        <v>160</v>
      </c>
      <c r="C86" s="93">
        <v>78.099999999999994</v>
      </c>
      <c r="D86" s="93">
        <v>77</v>
      </c>
    </row>
    <row r="87" spans="1:4" ht="48">
      <c r="A87" s="73" t="s">
        <v>129</v>
      </c>
      <c r="B87" s="74" t="s">
        <v>103</v>
      </c>
      <c r="C87" s="92">
        <v>669.9</v>
      </c>
      <c r="D87" s="92">
        <v>669.8</v>
      </c>
    </row>
    <row r="88" spans="1:4" ht="87.75" customHeight="1">
      <c r="A88" s="46" t="s">
        <v>74</v>
      </c>
      <c r="B88" s="64" t="s">
        <v>75</v>
      </c>
      <c r="C88" s="37">
        <v>5573.9</v>
      </c>
      <c r="D88" s="37">
        <v>5241.8</v>
      </c>
    </row>
    <row r="89" spans="1:4" ht="24.75">
      <c r="A89" s="46" t="s">
        <v>76</v>
      </c>
      <c r="B89" s="64" t="s">
        <v>77</v>
      </c>
      <c r="C89" s="88">
        <f>C90+C91+C92+C93</f>
        <v>3432.1</v>
      </c>
      <c r="D89" s="88">
        <f>D90+D91+D92+D93</f>
        <v>3432.1</v>
      </c>
    </row>
    <row r="90" spans="1:4" ht="48" customHeight="1">
      <c r="A90" s="11" t="s">
        <v>152</v>
      </c>
      <c r="B90" s="87" t="s">
        <v>153</v>
      </c>
      <c r="C90" s="96">
        <v>500</v>
      </c>
      <c r="D90" s="96">
        <v>500</v>
      </c>
    </row>
    <row r="91" spans="1:4" ht="24.75" customHeight="1">
      <c r="A91" s="11" t="s">
        <v>105</v>
      </c>
      <c r="B91" s="34" t="s">
        <v>104</v>
      </c>
      <c r="C91" s="97">
        <v>247</v>
      </c>
      <c r="D91" s="97">
        <v>247</v>
      </c>
    </row>
    <row r="92" spans="1:4" ht="36.75" customHeight="1">
      <c r="A92" s="11" t="s">
        <v>144</v>
      </c>
      <c r="B92" s="34" t="s">
        <v>145</v>
      </c>
      <c r="C92" s="97">
        <v>70</v>
      </c>
      <c r="D92" s="97">
        <v>70</v>
      </c>
    </row>
    <row r="93" spans="1:4" ht="60" customHeight="1">
      <c r="A93" s="11" t="s">
        <v>154</v>
      </c>
      <c r="B93" s="34" t="s">
        <v>155</v>
      </c>
      <c r="C93" s="36">
        <v>2615.1</v>
      </c>
      <c r="D93" s="36">
        <v>2615.1</v>
      </c>
    </row>
    <row r="94" spans="1:4" ht="24.75" customHeight="1">
      <c r="A94" s="116" t="s">
        <v>189</v>
      </c>
      <c r="B94" s="117" t="s">
        <v>190</v>
      </c>
      <c r="C94" s="36"/>
      <c r="D94" s="88">
        <f>D95+D96+D97</f>
        <v>-2966.6000000000004</v>
      </c>
    </row>
    <row r="95" spans="1:4" ht="24.75" customHeight="1">
      <c r="A95" s="11" t="s">
        <v>181</v>
      </c>
      <c r="B95" s="34" t="s">
        <v>183</v>
      </c>
      <c r="C95" s="36"/>
      <c r="D95" s="36">
        <v>-2808.9</v>
      </c>
    </row>
    <row r="96" spans="1:4" ht="25.5" customHeight="1">
      <c r="A96" s="11" t="s">
        <v>180</v>
      </c>
      <c r="B96" s="34" t="s">
        <v>184</v>
      </c>
      <c r="C96" s="36"/>
      <c r="D96" s="36">
        <v>-66.3</v>
      </c>
    </row>
    <row r="97" spans="1:4" ht="36.75" customHeight="1">
      <c r="A97" s="11" t="s">
        <v>182</v>
      </c>
      <c r="B97" s="34" t="s">
        <v>185</v>
      </c>
      <c r="C97" s="36"/>
      <c r="D97" s="36">
        <v>-91.4</v>
      </c>
    </row>
    <row r="98" spans="1:4" ht="17.25" customHeight="1">
      <c r="A98" s="6" t="s">
        <v>78</v>
      </c>
      <c r="B98" s="35" t="s">
        <v>79</v>
      </c>
      <c r="C98" s="54">
        <f>C38+C9</f>
        <v>225981.7</v>
      </c>
      <c r="D98" s="54">
        <f>D38+D9</f>
        <v>225184.2</v>
      </c>
    </row>
    <row r="99" spans="1:4" hidden="1">
      <c r="B99" s="38" t="s">
        <v>80</v>
      </c>
      <c r="C99" s="50">
        <v>172388.3</v>
      </c>
    </row>
    <row r="100" spans="1:4" ht="15.75" hidden="1" customHeight="1">
      <c r="B100" s="39" t="s">
        <v>81</v>
      </c>
      <c r="C100" s="53">
        <f>C99-C98</f>
        <v>-53593.400000000023</v>
      </c>
    </row>
    <row r="101" spans="1:4">
      <c r="B101" s="16"/>
    </row>
    <row r="102" spans="1:4">
      <c r="D102" s="53"/>
    </row>
  </sheetData>
  <mergeCells count="7">
    <mergeCell ref="D7:D8"/>
    <mergeCell ref="C7:C8"/>
    <mergeCell ref="A1:B1"/>
    <mergeCell ref="A5:B5"/>
    <mergeCell ref="A6:B6"/>
    <mergeCell ref="A7:A8"/>
    <mergeCell ref="B7:B8"/>
  </mergeCells>
  <pageMargins left="0.70866141732283472" right="0.70866141732283472" top="0.74803149606299213" bottom="0.74803149606299213" header="0.31496062992125984" footer="0.31496062992125984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Tatyana</dc:creator>
  <cp:lastModifiedBy>Наталья</cp:lastModifiedBy>
  <cp:lastPrinted>2025-03-04T08:26:00Z</cp:lastPrinted>
  <dcterms:created xsi:type="dcterms:W3CDTF">2023-10-31T06:07:35Z</dcterms:created>
  <dcterms:modified xsi:type="dcterms:W3CDTF">2025-04-09T09:38:26Z</dcterms:modified>
</cp:coreProperties>
</file>